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76" windowWidth="1621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<sst xmlns="http://schemas.openxmlformats.org/spreadsheetml/2006/main" count="81" uniqueCount="67">
  <si>
    <t>Диам., мм</t>
  </si>
  <si>
    <t>ПРОВОЛОКА ПРУЖИННАЯ</t>
  </si>
  <si>
    <t>ГОСТ 5663-79 М10-20</t>
  </si>
  <si>
    <t>ХОЛОДНАЯ ВЫСАДКА</t>
  </si>
  <si>
    <t>Прокат калиброванный холодно-тянутый</t>
  </si>
  <si>
    <t>ГОСТ 10702-78 (М 10-20 )</t>
  </si>
  <si>
    <t>ПРОВОЛОКА ПРУЖИННАЯ ЛЕГИРОВАННАЯ ГОСТ 14963-78</t>
  </si>
  <si>
    <t>60С2А, 2кл. Н-ХН</t>
  </si>
  <si>
    <t>ПРОВОЛОКА КОНСТРУКЦИОННАЯ</t>
  </si>
  <si>
    <t>ГОСТ 17305</t>
  </si>
  <si>
    <t>1,1</t>
  </si>
  <si>
    <t>1,2</t>
  </si>
  <si>
    <t>1,3</t>
  </si>
  <si>
    <t>1,4</t>
  </si>
  <si>
    <t>1,5</t>
  </si>
  <si>
    <t>1,6</t>
  </si>
  <si>
    <t>1,7</t>
  </si>
  <si>
    <t>1,8</t>
  </si>
  <si>
    <t>1,9</t>
  </si>
  <si>
    <t>2,0</t>
  </si>
  <si>
    <t>2,2</t>
  </si>
  <si>
    <t>2,4</t>
  </si>
  <si>
    <t>2,6</t>
  </si>
  <si>
    <t>2,8</t>
  </si>
  <si>
    <t>3,0</t>
  </si>
  <si>
    <t>4,0</t>
  </si>
  <si>
    <t>4,8-5,0</t>
  </si>
  <si>
    <t>5,3-5,6</t>
  </si>
  <si>
    <t>6,0-6,3</t>
  </si>
  <si>
    <t>6,7-7,0</t>
  </si>
  <si>
    <t>7,5</t>
  </si>
  <si>
    <t>8,0</t>
  </si>
  <si>
    <t>ГОСТ 9389-75 2кл(Б-2)</t>
  </si>
  <si>
    <t>ГОСТ 9389-75 1кл (А-1)</t>
  </si>
  <si>
    <t>Объём от 1 тн, руб с НДС</t>
  </si>
  <si>
    <t>ГОСТ 9389-75, А-1 и Б-2</t>
  </si>
  <si>
    <t>При  заказе от  5тонн</t>
  </si>
  <si>
    <t>Прямые поставки с заводов от 20 тонн по СПЕЦ.ЦЕНАМ.</t>
  </si>
  <si>
    <t>info@almatpg.ru</t>
  </si>
  <si>
    <t>Ф5</t>
  </si>
  <si>
    <t>Ф3-Ф4</t>
  </si>
  <si>
    <t>договорная</t>
  </si>
  <si>
    <t xml:space="preserve">               Склад в г. Электросталь,Строительный пер, д10</t>
  </si>
  <si>
    <t>ПРОВОЛОКА производства БМК и Северсталь-Метиз.  Сертифицирована.</t>
  </si>
  <si>
    <r>
      <t>Офис  Москва.</t>
    </r>
    <r>
      <rPr>
        <b/>
        <sz val="16"/>
        <color indexed="10"/>
        <rFont val="Times New Roman"/>
        <family val="1"/>
      </rPr>
      <t>Тел 8(495)781-20-45 , 8(906)708-32-76</t>
    </r>
  </si>
  <si>
    <t>WWW.ALMATPG.RU</t>
  </si>
  <si>
    <t>Полный прайс на сайте</t>
  </si>
  <si>
    <t>Проволока высокопроч. для</t>
  </si>
  <si>
    <t>ЖБИ ГОСТ7348-81(ВР2)от20т</t>
  </si>
  <si>
    <t>Цена указана мелкооптовая - от 1 тонны с НДС. Цены до 1тонны спрашивайте у Вашего менеджера</t>
  </si>
  <si>
    <t>заказ</t>
  </si>
  <si>
    <t>Акция к 25-летию компании</t>
  </si>
  <si>
    <t>проволоки  пружинной</t>
  </si>
  <si>
    <t>Осуществляем отмотку, упаковку и доставку проволоки от 5 кг.</t>
  </si>
  <si>
    <t>Время погрузки автомобиля на складе - 5 мин.</t>
  </si>
  <si>
    <r>
      <t xml:space="preserve">скидка   </t>
    </r>
    <r>
      <rPr>
        <b/>
        <sz val="12"/>
        <color indexed="8"/>
        <rFont val="Calibri"/>
        <family val="2"/>
      </rPr>
      <t>3%</t>
    </r>
    <r>
      <rPr>
        <b/>
        <sz val="11"/>
        <color indexed="8"/>
        <rFont val="Calibri"/>
        <family val="2"/>
      </rPr>
      <t xml:space="preserve">  от прайса</t>
    </r>
  </si>
  <si>
    <t xml:space="preserve">ТЕЛ.  8(495)781-20-45 , 8(906)708-32-76 </t>
  </si>
  <si>
    <t>Проволока сварочная СВ08А</t>
  </si>
  <si>
    <t>Ф3,0</t>
  </si>
  <si>
    <t>Ф4,0-5,0</t>
  </si>
  <si>
    <t>хв</t>
  </si>
  <si>
    <t>а1</t>
  </si>
  <si>
    <t>б2</t>
  </si>
  <si>
    <t>конст</t>
  </si>
  <si>
    <t>ГОСТ2246-70  от 1тн</t>
  </si>
  <si>
    <r>
      <rPr>
        <b/>
        <sz val="12"/>
        <color indexed="10"/>
        <rFont val="Calibri"/>
        <family val="2"/>
      </rPr>
      <t>Гарантируем лучшие цены:</t>
    </r>
    <r>
      <rPr>
        <b/>
        <sz val="12"/>
        <color indexed="8"/>
        <rFont val="Calibri"/>
        <family val="2"/>
      </rPr>
      <t xml:space="preserve">  пров. для Х/В ГОСТ 5663-79 и пров. пружинная ГОСТ9389-75 пров.высокопрочную ВР2 пров.конструкционную ГОСТ17305</t>
    </r>
  </si>
  <si>
    <t xml:space="preserve"> ПРАЙС-ЛИСТ на  ПРОВОЛОКУ   от  ООО"АЛЬМА-МЕТ ТД"      на 01.12.2018г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</si>
</sst>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7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 Cyr"/>
      <family val="2"/>
    </font>
    <font>
      <b/>
      <sz val="11"/>
      <color indexed="8"/>
      <name val="Calibri"/>
      <family val="2"/>
    </font>
    <font>
      <b/>
      <sz val="16"/>
      <color indexed="10"/>
      <name val="Times New Roman"/>
      <family val="1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3.5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1"/>
      <color indexed="10"/>
      <name val="Calibri"/>
      <family val="2"/>
    </font>
    <font>
      <u val="single"/>
      <sz val="14"/>
      <color indexed="12"/>
      <name val="Calibri"/>
      <family val="2"/>
    </font>
    <font>
      <b/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3.5"/>
      <color theme="1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u val="single"/>
      <sz val="14"/>
      <color theme="1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3" fontId="0" fillId="33" borderId="12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/>
    </xf>
    <xf numFmtId="3" fontId="0" fillId="33" borderId="11" xfId="0" applyNumberForma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165" fontId="25" fillId="33" borderId="16" xfId="0" applyNumberFormat="1" applyFont="1" applyFill="1" applyBorder="1" applyAlignment="1">
      <alignment horizontal="center"/>
    </xf>
    <xf numFmtId="165" fontId="25" fillId="33" borderId="17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4" fontId="25" fillId="33" borderId="18" xfId="0" applyNumberFormat="1" applyFont="1" applyFill="1" applyBorder="1" applyAlignment="1">
      <alignment horizontal="center"/>
    </xf>
    <xf numFmtId="4" fontId="25" fillId="0" borderId="18" xfId="0" applyNumberFormat="1" applyFont="1" applyFill="1" applyBorder="1" applyAlignment="1">
      <alignment horizontal="center"/>
    </xf>
    <xf numFmtId="4" fontId="25" fillId="33" borderId="19" xfId="0" applyNumberFormat="1" applyFont="1" applyFill="1" applyBorder="1" applyAlignment="1">
      <alignment horizontal="center"/>
    </xf>
    <xf numFmtId="4" fontId="55" fillId="33" borderId="18" xfId="0" applyNumberFormat="1" applyFont="1" applyFill="1" applyBorder="1" applyAlignment="1">
      <alignment horizontal="center"/>
    </xf>
    <xf numFmtId="4" fontId="55" fillId="0" borderId="18" xfId="0" applyNumberFormat="1" applyFont="1" applyFill="1" applyBorder="1" applyAlignment="1">
      <alignment horizontal="center"/>
    </xf>
    <xf numFmtId="4" fontId="55" fillId="34" borderId="18" xfId="0" applyNumberFormat="1" applyFont="1" applyFill="1" applyBorder="1" applyAlignment="1">
      <alignment horizontal="center"/>
    </xf>
    <xf numFmtId="4" fontId="55" fillId="33" borderId="19" xfId="0" applyNumberFormat="1" applyFont="1" applyFill="1" applyBorder="1" applyAlignment="1">
      <alignment horizontal="center"/>
    </xf>
    <xf numFmtId="164" fontId="55" fillId="33" borderId="20" xfId="0" applyNumberFormat="1" applyFont="1" applyFill="1" applyBorder="1" applyAlignment="1">
      <alignment horizontal="center"/>
    </xf>
    <xf numFmtId="164" fontId="55" fillId="33" borderId="18" xfId="0" applyNumberFormat="1" applyFont="1" applyFill="1" applyBorder="1" applyAlignment="1">
      <alignment horizontal="center"/>
    </xf>
    <xf numFmtId="164" fontId="55" fillId="33" borderId="19" xfId="0" applyNumberFormat="1" applyFont="1" applyFill="1" applyBorder="1" applyAlignment="1">
      <alignment horizontal="center"/>
    </xf>
    <xf numFmtId="164" fontId="55" fillId="33" borderId="16" xfId="0" applyNumberFormat="1" applyFont="1" applyFill="1" applyBorder="1" applyAlignment="1">
      <alignment horizontal="center"/>
    </xf>
    <xf numFmtId="164" fontId="55" fillId="33" borderId="17" xfId="0" applyNumberFormat="1" applyFont="1" applyFill="1" applyBorder="1" applyAlignment="1">
      <alignment horizontal="center"/>
    </xf>
    <xf numFmtId="0" fontId="25" fillId="33" borderId="16" xfId="53" applyFont="1" applyFill="1" applyBorder="1" applyAlignment="1">
      <alignment horizontal="center" vertical="center" wrapText="1"/>
      <protection/>
    </xf>
    <xf numFmtId="49" fontId="25" fillId="33" borderId="16" xfId="53" applyNumberFormat="1" applyFont="1" applyFill="1" applyBorder="1" applyAlignment="1">
      <alignment horizontal="center" vertical="center" wrapText="1"/>
      <protection/>
    </xf>
    <xf numFmtId="49" fontId="25" fillId="33" borderId="17" xfId="53" applyNumberFormat="1" applyFont="1" applyFill="1" applyBorder="1" applyAlignment="1">
      <alignment horizontal="center" vertical="center" wrapText="1"/>
      <protection/>
    </xf>
    <xf numFmtId="49" fontId="25" fillId="33" borderId="0" xfId="53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righ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36" fillId="6" borderId="21" xfId="0" applyFont="1" applyFill="1" applyBorder="1" applyAlignment="1">
      <alignment/>
    </xf>
    <xf numFmtId="0" fontId="55" fillId="6" borderId="22" xfId="0" applyFont="1" applyFill="1" applyBorder="1" applyAlignment="1">
      <alignment/>
    </xf>
    <xf numFmtId="0" fontId="0" fillId="6" borderId="23" xfId="0" applyFill="1" applyBorder="1" applyAlignment="1">
      <alignment/>
    </xf>
    <xf numFmtId="0" fontId="55" fillId="6" borderId="24" xfId="0" applyFont="1" applyFill="1" applyBorder="1" applyAlignment="1">
      <alignment/>
    </xf>
    <xf numFmtId="0" fontId="0" fillId="6" borderId="25" xfId="0" applyFill="1" applyBorder="1" applyAlignment="1">
      <alignment/>
    </xf>
    <xf numFmtId="0" fontId="25" fillId="33" borderId="26" xfId="53" applyFont="1" applyFill="1" applyBorder="1" applyAlignment="1">
      <alignment horizontal="center" vertical="center" wrapText="1"/>
      <protection/>
    </xf>
    <xf numFmtId="3" fontId="0" fillId="33" borderId="27" xfId="0" applyNumberFormat="1" applyFill="1" applyBorder="1" applyAlignment="1">
      <alignment horizontal="center" vertical="center" wrapText="1"/>
    </xf>
    <xf numFmtId="164" fontId="55" fillId="33" borderId="26" xfId="0" applyNumberFormat="1" applyFont="1" applyFill="1" applyBorder="1" applyAlignment="1">
      <alignment horizontal="center"/>
    </xf>
    <xf numFmtId="3" fontId="0" fillId="33" borderId="27" xfId="0" applyNumberFormat="1" applyFill="1" applyBorder="1" applyAlignment="1">
      <alignment/>
    </xf>
    <xf numFmtId="0" fontId="25" fillId="33" borderId="28" xfId="0" applyFont="1" applyFill="1" applyBorder="1" applyAlignment="1">
      <alignment horizontal="center" vertical="center" wrapText="1"/>
    </xf>
    <xf numFmtId="165" fontId="25" fillId="33" borderId="26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6" borderId="14" xfId="0" applyFont="1" applyFill="1" applyBorder="1" applyAlignment="1">
      <alignment/>
    </xf>
    <xf numFmtId="0" fontId="65" fillId="35" borderId="0" xfId="42" applyFont="1" applyFill="1" applyAlignment="1" applyProtection="1">
      <alignment/>
      <protection/>
    </xf>
    <xf numFmtId="0" fontId="55" fillId="0" borderId="29" xfId="0" applyFont="1" applyBorder="1" applyAlignment="1">
      <alignment/>
    </xf>
    <xf numFmtId="0" fontId="0" fillId="0" borderId="29" xfId="0" applyBorder="1" applyAlignment="1">
      <alignment/>
    </xf>
    <xf numFmtId="0" fontId="55" fillId="35" borderId="30" xfId="0" applyFont="1" applyFill="1" applyBorder="1" applyAlignment="1">
      <alignment/>
    </xf>
    <xf numFmtId="0" fontId="0" fillId="35" borderId="30" xfId="0" applyFill="1" applyBorder="1" applyAlignment="1">
      <alignment/>
    </xf>
    <xf numFmtId="0" fontId="58" fillId="0" borderId="0" xfId="0" applyFont="1" applyAlignment="1">
      <alignment/>
    </xf>
    <xf numFmtId="0" fontId="65" fillId="0" borderId="0" xfId="42" applyFont="1" applyAlignment="1" applyProtection="1">
      <alignment/>
      <protection/>
    </xf>
    <xf numFmtId="0" fontId="64" fillId="6" borderId="24" xfId="0" applyFont="1" applyFill="1" applyBorder="1" applyAlignment="1">
      <alignment/>
    </xf>
    <xf numFmtId="0" fontId="36" fillId="6" borderId="25" xfId="0" applyFont="1" applyFill="1" applyBorder="1" applyAlignment="1">
      <alignment/>
    </xf>
    <xf numFmtId="0" fontId="64" fillId="6" borderId="28" xfId="0" applyFont="1" applyFill="1" applyBorder="1" applyAlignment="1">
      <alignment/>
    </xf>
    <xf numFmtId="0" fontId="36" fillId="6" borderId="31" xfId="0" applyFont="1" applyFill="1" applyBorder="1" applyAlignment="1">
      <alignment/>
    </xf>
    <xf numFmtId="0" fontId="55" fillId="6" borderId="14" xfId="0" applyFont="1" applyFill="1" applyBorder="1" applyAlignment="1">
      <alignment/>
    </xf>
    <xf numFmtId="0" fontId="0" fillId="6" borderId="21" xfId="0" applyFill="1" applyBorder="1" applyAlignment="1">
      <alignment/>
    </xf>
    <xf numFmtId="0" fontId="55" fillId="0" borderId="14" xfId="0" applyFont="1" applyBorder="1" applyAlignment="1">
      <alignment/>
    </xf>
    <xf numFmtId="0" fontId="0" fillId="0" borderId="21" xfId="0" applyBorder="1" applyAlignment="1">
      <alignment/>
    </xf>
    <xf numFmtId="0" fontId="55" fillId="0" borderId="22" xfId="0" applyFont="1" applyBorder="1" applyAlignment="1">
      <alignment/>
    </xf>
    <xf numFmtId="0" fontId="0" fillId="0" borderId="23" xfId="0" applyBorder="1" applyAlignment="1">
      <alignment/>
    </xf>
    <xf numFmtId="3" fontId="2" fillId="0" borderId="32" xfId="0" applyNumberFormat="1" applyFont="1" applyFill="1" applyBorder="1" applyAlignment="1">
      <alignment horizontal="center"/>
    </xf>
    <xf numFmtId="164" fontId="55" fillId="33" borderId="33" xfId="0" applyNumberFormat="1" applyFont="1" applyFill="1" applyBorder="1" applyAlignment="1">
      <alignment horizontal="center"/>
    </xf>
    <xf numFmtId="3" fontId="0" fillId="33" borderId="34" xfId="0" applyNumberForma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58" fillId="0" borderId="0" xfId="0" applyFont="1" applyAlignment="1">
      <alignment horizontal="right"/>
    </xf>
    <xf numFmtId="0" fontId="55" fillId="0" borderId="24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6" borderId="28" xfId="0" applyFont="1" applyFill="1" applyBorder="1" applyAlignment="1">
      <alignment horizontal="center" vertical="center"/>
    </xf>
    <xf numFmtId="0" fontId="55" fillId="6" borderId="35" xfId="0" applyFont="1" applyFill="1" applyBorder="1" applyAlignment="1">
      <alignment horizontal="center" vertical="center"/>
    </xf>
    <xf numFmtId="0" fontId="55" fillId="6" borderId="31" xfId="0" applyFont="1" applyFill="1" applyBorder="1" applyAlignment="1">
      <alignment horizontal="center" vertical="center"/>
    </xf>
    <xf numFmtId="0" fontId="55" fillId="6" borderId="36" xfId="0" applyFont="1" applyFill="1" applyBorder="1" applyAlignment="1">
      <alignment horizontal="center" vertical="center" wrapText="1"/>
    </xf>
    <xf numFmtId="0" fontId="55" fillId="6" borderId="37" xfId="0" applyFont="1" applyFill="1" applyBorder="1" applyAlignment="1">
      <alignment horizontal="center" vertical="center" wrapText="1"/>
    </xf>
    <xf numFmtId="0" fontId="55" fillId="0" borderId="28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45" fillId="6" borderId="14" xfId="0" applyFont="1" applyFill="1" applyBorder="1" applyAlignment="1">
      <alignment horizontal="center" wrapText="1"/>
    </xf>
    <xf numFmtId="0" fontId="45" fillId="6" borderId="21" xfId="0" applyFont="1" applyFill="1" applyBorder="1" applyAlignment="1">
      <alignment horizontal="center" wrapText="1"/>
    </xf>
    <xf numFmtId="0" fontId="45" fillId="6" borderId="22" xfId="0" applyFont="1" applyFill="1" applyBorder="1" applyAlignment="1">
      <alignment horizontal="center" wrapText="1"/>
    </xf>
    <xf numFmtId="0" fontId="45" fillId="6" borderId="23" xfId="0" applyFont="1" applyFill="1" applyBorder="1" applyAlignment="1">
      <alignment horizontal="center" wrapText="1"/>
    </xf>
    <xf numFmtId="0" fontId="45" fillId="6" borderId="24" xfId="0" applyFont="1" applyFill="1" applyBorder="1" applyAlignment="1">
      <alignment horizontal="center" wrapText="1"/>
    </xf>
    <xf numFmtId="0" fontId="45" fillId="6" borderId="25" xfId="0" applyFont="1" applyFill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9" fillId="0" borderId="0" xfId="0" applyFont="1" applyAlignment="1">
      <alignment horizontal="right"/>
    </xf>
    <xf numFmtId="0" fontId="66" fillId="0" borderId="0" xfId="0" applyFont="1" applyAlignment="1">
      <alignment horizontal="left"/>
    </xf>
    <xf numFmtId="0" fontId="55" fillId="0" borderId="14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2" fontId="55" fillId="6" borderId="14" xfId="0" applyNumberFormat="1" applyFont="1" applyFill="1" applyBorder="1" applyAlignment="1">
      <alignment horizontal="center" wrapText="1"/>
    </xf>
    <xf numFmtId="2" fontId="55" fillId="6" borderId="21" xfId="0" applyNumberFormat="1" applyFont="1" applyFill="1" applyBorder="1" applyAlignment="1">
      <alignment horizontal="center" wrapText="1"/>
    </xf>
    <xf numFmtId="2" fontId="55" fillId="6" borderId="24" xfId="0" applyNumberFormat="1" applyFont="1" applyFill="1" applyBorder="1" applyAlignment="1">
      <alignment horizontal="center" wrapText="1"/>
    </xf>
    <xf numFmtId="2" fontId="55" fillId="6" borderId="25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вый ПРАЙС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lmatpg.ru" TargetMode="External" /><Relationship Id="rId2" Type="http://schemas.openxmlformats.org/officeDocument/2006/relationships/hyperlink" Target="http://www.almatpg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7"/>
  <sheetViews>
    <sheetView tabSelected="1" zoomScalePageLayoutView="0" workbookViewId="0" topLeftCell="A1">
      <selection activeCell="N1" sqref="M1:W16384"/>
    </sheetView>
  </sheetViews>
  <sheetFormatPr defaultColWidth="9.140625" defaultRowHeight="15"/>
  <cols>
    <col min="1" max="1" width="2.00390625" style="0" customWidth="1"/>
    <col min="2" max="2" width="10.8515625" style="14" customWidth="1"/>
    <col min="3" max="3" width="19.28125" style="0" customWidth="1"/>
    <col min="4" max="4" width="2.57421875" style="0" customWidth="1"/>
    <col min="5" max="5" width="11.00390625" style="14" customWidth="1"/>
    <col min="6" max="6" width="21.00390625" style="0" customWidth="1"/>
    <col min="7" max="7" width="2.57421875" style="0" customWidth="1"/>
    <col min="8" max="8" width="11.00390625" style="14" customWidth="1"/>
    <col min="9" max="9" width="16.421875" style="0" customWidth="1"/>
    <col min="10" max="10" width="2.57421875" style="0" customWidth="1"/>
    <col min="11" max="11" width="10.57421875" style="14" customWidth="1"/>
    <col min="12" max="12" width="14.7109375" style="0" customWidth="1"/>
    <col min="13" max="23" width="9.140625" style="0" hidden="1" customWidth="1"/>
    <col min="24" max="24" width="9.140625" style="0" customWidth="1"/>
  </cols>
  <sheetData>
    <row r="2" spans="1:12" ht="21">
      <c r="A2" s="90" t="s">
        <v>66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8" ht="20.25">
      <c r="A4" s="92" t="s">
        <v>44</v>
      </c>
      <c r="B4" s="92"/>
      <c r="C4" s="92"/>
      <c r="D4" s="92"/>
      <c r="E4" s="92"/>
      <c r="F4" s="92"/>
      <c r="G4" s="91" t="s">
        <v>42</v>
      </c>
      <c r="H4" s="91"/>
      <c r="I4" s="91"/>
      <c r="J4" s="91"/>
      <c r="K4" s="91"/>
      <c r="L4" s="91"/>
      <c r="M4" s="72"/>
      <c r="N4" s="72"/>
      <c r="O4" s="72"/>
      <c r="P4" s="72"/>
      <c r="Q4" s="72"/>
      <c r="R4" s="72"/>
    </row>
    <row r="5" spans="1:12" ht="4.5" customHeight="1">
      <c r="A5" s="32"/>
      <c r="B5" s="32"/>
      <c r="C5" s="32"/>
      <c r="D5" s="32"/>
      <c r="E5" s="32"/>
      <c r="F5" s="32"/>
      <c r="G5" s="33"/>
      <c r="H5" s="33"/>
      <c r="I5" s="33"/>
      <c r="J5" s="33"/>
      <c r="K5" s="33"/>
      <c r="L5" s="33"/>
    </row>
    <row r="6" ht="3.75" customHeight="1" thickBot="1"/>
    <row r="7" spans="2:22" ht="45.75" customHeight="1" thickBot="1">
      <c r="B7" s="77" t="s">
        <v>1</v>
      </c>
      <c r="C7" s="78"/>
      <c r="D7" s="78"/>
      <c r="E7" s="78"/>
      <c r="F7" s="79"/>
      <c r="G7" s="3"/>
      <c r="H7" s="77" t="s">
        <v>3</v>
      </c>
      <c r="I7" s="79"/>
      <c r="J7" s="3"/>
      <c r="K7" s="80" t="s">
        <v>4</v>
      </c>
      <c r="L7" s="81"/>
      <c r="R7" t="s">
        <v>61</v>
      </c>
      <c r="S7" t="s">
        <v>62</v>
      </c>
      <c r="U7" t="s">
        <v>60</v>
      </c>
      <c r="V7">
        <v>10702</v>
      </c>
    </row>
    <row r="8" spans="2:12" ht="15.75" thickBot="1">
      <c r="B8" s="73" t="s">
        <v>33</v>
      </c>
      <c r="C8" s="74"/>
      <c r="E8" s="75" t="s">
        <v>32</v>
      </c>
      <c r="F8" s="76"/>
      <c r="H8" s="82" t="s">
        <v>2</v>
      </c>
      <c r="I8" s="83"/>
      <c r="K8" s="82" t="s">
        <v>5</v>
      </c>
      <c r="L8" s="83"/>
    </row>
    <row r="9" spans="2:12" ht="24" customHeight="1" thickBot="1">
      <c r="B9" s="45" t="s">
        <v>0</v>
      </c>
      <c r="C9" s="1" t="s">
        <v>34</v>
      </c>
      <c r="E9" s="11" t="s">
        <v>0</v>
      </c>
      <c r="F9" s="1" t="s">
        <v>34</v>
      </c>
      <c r="H9" s="10" t="s">
        <v>0</v>
      </c>
      <c r="I9" s="1" t="s">
        <v>34</v>
      </c>
      <c r="K9" s="10" t="s">
        <v>0</v>
      </c>
      <c r="L9" s="1" t="s">
        <v>34</v>
      </c>
    </row>
    <row r="10" spans="2:22" ht="15.75" thickBot="1">
      <c r="B10" s="15">
        <v>0.2</v>
      </c>
      <c r="C10" s="2">
        <f>R10</f>
        <v>305000</v>
      </c>
      <c r="E10" s="18">
        <v>0.2</v>
      </c>
      <c r="F10" s="68">
        <f aca="true" t="shared" si="0" ref="F10:F23">S10+5600+8000</f>
        <v>261568</v>
      </c>
      <c r="H10" s="22">
        <v>2.2</v>
      </c>
      <c r="I10" s="70">
        <f>U10*1.099997</f>
        <v>87297.96191399998</v>
      </c>
      <c r="K10" s="46">
        <v>3</v>
      </c>
      <c r="L10" s="44">
        <f>V10+10000</f>
        <v>90357</v>
      </c>
      <c r="R10" s="71">
        <v>305000</v>
      </c>
      <c r="S10" s="68">
        <v>247968</v>
      </c>
      <c r="U10" s="4">
        <v>79362</v>
      </c>
      <c r="V10" s="44">
        <v>80357</v>
      </c>
    </row>
    <row r="11" spans="2:22" ht="15.75" thickBot="1">
      <c r="B11" s="15">
        <v>0.22</v>
      </c>
      <c r="C11" s="2">
        <f aca="true" t="shared" si="1" ref="C11:C47">R11</f>
        <v>285000</v>
      </c>
      <c r="E11" s="18">
        <v>0.22</v>
      </c>
      <c r="F11" s="68">
        <f t="shared" si="0"/>
        <v>261568</v>
      </c>
      <c r="H11" s="23">
        <v>2.4</v>
      </c>
      <c r="I11" s="70">
        <f aca="true" t="shared" si="2" ref="I11:I23">U11*1.099997</f>
        <v>86414.66432299999</v>
      </c>
      <c r="K11" s="12">
        <v>4</v>
      </c>
      <c r="L11" s="44">
        <f aca="true" t="shared" si="3" ref="L11:L19">V11+10000</f>
        <v>86507</v>
      </c>
      <c r="R11" s="71">
        <v>285000</v>
      </c>
      <c r="S11" s="68">
        <v>247968</v>
      </c>
      <c r="U11" s="5">
        <v>78559</v>
      </c>
      <c r="V11" s="7">
        <v>76507</v>
      </c>
    </row>
    <row r="12" spans="2:22" ht="15.75" thickBot="1">
      <c r="B12" s="15">
        <v>0.25</v>
      </c>
      <c r="C12" s="2">
        <f t="shared" si="1"/>
        <v>260000</v>
      </c>
      <c r="E12" s="18">
        <v>0.25</v>
      </c>
      <c r="F12" s="68">
        <f t="shared" si="0"/>
        <v>203600</v>
      </c>
      <c r="H12" s="23">
        <v>2.5</v>
      </c>
      <c r="I12" s="70">
        <f t="shared" si="2"/>
        <v>85680.966324</v>
      </c>
      <c r="K12" s="12">
        <v>5</v>
      </c>
      <c r="L12" s="44">
        <f t="shared" si="3"/>
        <v>85016</v>
      </c>
      <c r="R12" s="71">
        <v>260000</v>
      </c>
      <c r="S12" s="68">
        <v>190000</v>
      </c>
      <c r="U12" s="5">
        <v>77892</v>
      </c>
      <c r="V12" s="7">
        <v>75016</v>
      </c>
    </row>
    <row r="13" spans="2:22" ht="15.75" thickBot="1">
      <c r="B13" s="15">
        <v>0.28</v>
      </c>
      <c r="C13" s="2">
        <f t="shared" si="1"/>
        <v>240000</v>
      </c>
      <c r="E13" s="18">
        <v>0.28</v>
      </c>
      <c r="F13" s="68">
        <f t="shared" si="0"/>
        <v>203600</v>
      </c>
      <c r="H13" s="23">
        <v>2.8</v>
      </c>
      <c r="I13" s="70">
        <f t="shared" si="2"/>
        <v>84507.269525</v>
      </c>
      <c r="K13" s="12">
        <v>6</v>
      </c>
      <c r="L13" s="44">
        <f t="shared" si="3"/>
        <v>79460</v>
      </c>
      <c r="R13" s="71">
        <v>240000</v>
      </c>
      <c r="S13" s="68">
        <v>190000</v>
      </c>
      <c r="U13" s="5">
        <v>76825</v>
      </c>
      <c r="V13" s="7">
        <v>69460</v>
      </c>
    </row>
    <row r="14" spans="2:22" ht="12" customHeight="1" thickBot="1">
      <c r="B14" s="15">
        <v>0.3</v>
      </c>
      <c r="C14" s="2">
        <f t="shared" si="1"/>
        <v>230000</v>
      </c>
      <c r="E14" s="18">
        <v>0.3</v>
      </c>
      <c r="F14" s="68">
        <f t="shared" si="0"/>
        <v>175600</v>
      </c>
      <c r="H14" s="23">
        <v>3</v>
      </c>
      <c r="I14" s="70">
        <f t="shared" si="2"/>
        <v>83619.571946</v>
      </c>
      <c r="K14" s="12">
        <v>7</v>
      </c>
      <c r="L14" s="44">
        <f t="shared" si="3"/>
        <v>85016</v>
      </c>
      <c r="R14" s="71">
        <v>230000</v>
      </c>
      <c r="S14" s="68">
        <v>162000</v>
      </c>
      <c r="U14" s="5">
        <v>76018</v>
      </c>
      <c r="V14" s="7">
        <v>75016</v>
      </c>
    </row>
    <row r="15" spans="2:22" ht="15.75" thickBot="1">
      <c r="B15" s="15">
        <v>0.32</v>
      </c>
      <c r="C15" s="2">
        <f t="shared" si="1"/>
        <v>217000</v>
      </c>
      <c r="E15" s="18">
        <v>0.32</v>
      </c>
      <c r="F15" s="68">
        <f t="shared" si="0"/>
        <v>171600</v>
      </c>
      <c r="H15" s="23">
        <v>3.2</v>
      </c>
      <c r="I15" s="70">
        <f t="shared" si="2"/>
        <v>83180.67314299999</v>
      </c>
      <c r="K15" s="12">
        <v>8</v>
      </c>
      <c r="L15" s="44">
        <f t="shared" si="3"/>
        <v>80545</v>
      </c>
      <c r="R15" s="71">
        <v>217000</v>
      </c>
      <c r="S15" s="68">
        <v>158000</v>
      </c>
      <c r="U15" s="5">
        <v>75619</v>
      </c>
      <c r="V15" s="7">
        <v>70545</v>
      </c>
    </row>
    <row r="16" spans="2:22" ht="15.75" thickBot="1">
      <c r="B16" s="15">
        <v>0.36</v>
      </c>
      <c r="C16" s="2">
        <f t="shared" si="1"/>
        <v>198000</v>
      </c>
      <c r="E16" s="18">
        <v>0.36</v>
      </c>
      <c r="F16" s="68">
        <f t="shared" si="0"/>
        <v>161600</v>
      </c>
      <c r="H16" s="23">
        <v>3.4</v>
      </c>
      <c r="I16" s="70">
        <f t="shared" si="2"/>
        <v>82298.475549</v>
      </c>
      <c r="K16" s="12">
        <v>9</v>
      </c>
      <c r="L16" s="44">
        <f t="shared" si="3"/>
        <v>80545</v>
      </c>
      <c r="R16" s="71">
        <v>198000</v>
      </c>
      <c r="S16" s="68">
        <v>148000</v>
      </c>
      <c r="U16" s="5">
        <v>74817</v>
      </c>
      <c r="V16" s="7">
        <v>70545</v>
      </c>
    </row>
    <row r="17" spans="2:22" ht="15.75" thickBot="1">
      <c r="B17" s="15">
        <v>0.4</v>
      </c>
      <c r="C17" s="2">
        <f t="shared" si="1"/>
        <v>170000</v>
      </c>
      <c r="E17" s="18">
        <v>0.4</v>
      </c>
      <c r="F17" s="68">
        <f t="shared" si="0"/>
        <v>135600</v>
      </c>
      <c r="H17" s="23">
        <v>3.6</v>
      </c>
      <c r="I17" s="70">
        <f t="shared" si="2"/>
        <v>81854.07676099999</v>
      </c>
      <c r="K17" s="12">
        <v>10</v>
      </c>
      <c r="L17" s="44">
        <f t="shared" si="3"/>
        <v>80545</v>
      </c>
      <c r="R17" s="71">
        <v>170000</v>
      </c>
      <c r="S17" s="68">
        <v>122000</v>
      </c>
      <c r="U17" s="5">
        <v>74413</v>
      </c>
      <c r="V17" s="7">
        <v>70545</v>
      </c>
    </row>
    <row r="18" spans="2:22" ht="15.75" thickBot="1">
      <c r="B18" s="15">
        <v>0.45</v>
      </c>
      <c r="C18" s="2">
        <f t="shared" si="1"/>
        <v>158000</v>
      </c>
      <c r="E18" s="18">
        <v>0.45</v>
      </c>
      <c r="F18" s="68">
        <f t="shared" si="0"/>
        <v>131600</v>
      </c>
      <c r="H18" s="23">
        <v>3.8</v>
      </c>
      <c r="I18" s="70">
        <f t="shared" si="2"/>
        <v>81705.57716599999</v>
      </c>
      <c r="K18" s="12">
        <v>11</v>
      </c>
      <c r="L18" s="44">
        <f t="shared" si="3"/>
        <v>80545</v>
      </c>
      <c r="R18" s="71">
        <v>158000</v>
      </c>
      <c r="S18" s="68">
        <v>118000</v>
      </c>
      <c r="U18" s="5">
        <v>74278</v>
      </c>
      <c r="V18" s="7">
        <v>70545</v>
      </c>
    </row>
    <row r="19" spans="2:22" ht="15.75" thickBot="1">
      <c r="B19" s="15">
        <v>0.5</v>
      </c>
      <c r="C19" s="2">
        <f t="shared" si="1"/>
        <v>155000</v>
      </c>
      <c r="E19" s="19">
        <v>0.5</v>
      </c>
      <c r="F19" s="68">
        <f t="shared" si="0"/>
        <v>122600</v>
      </c>
      <c r="H19" s="23">
        <v>4</v>
      </c>
      <c r="I19" s="70">
        <f t="shared" si="2"/>
        <v>81416.277955</v>
      </c>
      <c r="K19" s="13">
        <v>12</v>
      </c>
      <c r="L19" s="44">
        <f t="shared" si="3"/>
        <v>80545</v>
      </c>
      <c r="R19" s="71">
        <v>155000</v>
      </c>
      <c r="S19" s="68">
        <v>109000</v>
      </c>
      <c r="U19" s="5">
        <v>74015</v>
      </c>
      <c r="V19" s="7">
        <v>70545</v>
      </c>
    </row>
    <row r="20" spans="2:21" ht="15.75" thickBot="1">
      <c r="B20" s="15">
        <v>0.56</v>
      </c>
      <c r="C20" s="2">
        <f t="shared" si="1"/>
        <v>145000</v>
      </c>
      <c r="E20" s="19">
        <v>0.56</v>
      </c>
      <c r="F20" s="68">
        <f t="shared" si="0"/>
        <v>119600</v>
      </c>
      <c r="H20" s="23">
        <v>4.2</v>
      </c>
      <c r="I20" s="70">
        <f t="shared" si="2"/>
        <v>80829.97955399999</v>
      </c>
      <c r="R20" s="71">
        <v>145000</v>
      </c>
      <c r="S20" s="68">
        <v>106000</v>
      </c>
      <c r="U20" s="5">
        <v>73482</v>
      </c>
    </row>
    <row r="21" spans="2:21" ht="15.75" thickBot="1">
      <c r="B21" s="15">
        <v>0.6</v>
      </c>
      <c r="C21" s="2">
        <f t="shared" si="1"/>
        <v>140000</v>
      </c>
      <c r="E21" s="19">
        <v>0.6</v>
      </c>
      <c r="F21" s="68">
        <f t="shared" si="0"/>
        <v>108600</v>
      </c>
      <c r="H21" s="23">
        <v>4.8</v>
      </c>
      <c r="I21" s="70">
        <f t="shared" si="2"/>
        <v>80237.081171</v>
      </c>
      <c r="K21" s="95" t="s">
        <v>8</v>
      </c>
      <c r="L21" s="96"/>
      <c r="R21" s="71">
        <v>140000</v>
      </c>
      <c r="S21" s="68">
        <v>95000</v>
      </c>
      <c r="U21" s="5">
        <v>72943</v>
      </c>
    </row>
    <row r="22" spans="2:21" ht="15.75" thickBot="1">
      <c r="B22" s="15">
        <v>0.63</v>
      </c>
      <c r="C22" s="2">
        <f t="shared" si="1"/>
        <v>133000</v>
      </c>
      <c r="E22" s="19">
        <v>0.63</v>
      </c>
      <c r="F22" s="68">
        <f t="shared" si="0"/>
        <v>108600</v>
      </c>
      <c r="H22" s="23">
        <v>5.3</v>
      </c>
      <c r="I22" s="70">
        <f t="shared" si="2"/>
        <v>79650.78276999999</v>
      </c>
      <c r="K22" s="97"/>
      <c r="L22" s="98"/>
      <c r="R22" s="71">
        <v>133000</v>
      </c>
      <c r="S22" s="68">
        <v>95000</v>
      </c>
      <c r="U22" s="5">
        <v>72410</v>
      </c>
    </row>
    <row r="23" spans="2:21" ht="15.75" thickBot="1">
      <c r="B23" s="15">
        <v>0.7</v>
      </c>
      <c r="C23" s="2">
        <f t="shared" si="1"/>
        <v>127000</v>
      </c>
      <c r="E23" s="19">
        <v>0.7</v>
      </c>
      <c r="F23" s="68">
        <f t="shared" si="0"/>
        <v>101600</v>
      </c>
      <c r="H23" s="69">
        <v>6</v>
      </c>
      <c r="I23" s="70">
        <f t="shared" si="2"/>
        <v>79199.78399999999</v>
      </c>
      <c r="K23" s="82" t="s">
        <v>9</v>
      </c>
      <c r="L23" s="83"/>
      <c r="R23" s="71">
        <v>127000</v>
      </c>
      <c r="S23" s="68">
        <v>88000</v>
      </c>
      <c r="U23" s="6">
        <v>72000</v>
      </c>
    </row>
    <row r="24" spans="2:19" ht="27" customHeight="1" thickBot="1">
      <c r="B24" s="15">
        <v>0.8</v>
      </c>
      <c r="C24" s="2">
        <f t="shared" si="1"/>
        <v>120000</v>
      </c>
      <c r="E24" s="19">
        <v>0.8</v>
      </c>
      <c r="F24" s="68">
        <f>S24+5600+8000</f>
        <v>93600</v>
      </c>
      <c r="H24" s="24"/>
      <c r="I24" s="6"/>
      <c r="K24" s="11" t="s">
        <v>0</v>
      </c>
      <c r="L24" s="1" t="s">
        <v>34</v>
      </c>
      <c r="R24" s="71">
        <v>120000</v>
      </c>
      <c r="S24" s="68">
        <v>80000</v>
      </c>
    </row>
    <row r="25" spans="2:19" ht="15.75" thickBot="1">
      <c r="B25" s="15">
        <v>0.9</v>
      </c>
      <c r="C25" s="2">
        <f t="shared" si="1"/>
        <v>115000</v>
      </c>
      <c r="E25" s="19">
        <v>0.9</v>
      </c>
      <c r="F25" s="68">
        <f aca="true" t="shared" si="4" ref="F25:F39">S25+5600+7000</f>
        <v>84600</v>
      </c>
      <c r="K25" s="41">
        <v>0.3</v>
      </c>
      <c r="L25" s="42" t="s">
        <v>50</v>
      </c>
      <c r="R25" s="71">
        <v>115000</v>
      </c>
      <c r="S25" s="68">
        <v>72000</v>
      </c>
    </row>
    <row r="26" spans="2:19" ht="22.5" customHeight="1" thickBot="1">
      <c r="B26" s="15">
        <v>1</v>
      </c>
      <c r="C26" s="2">
        <f t="shared" si="1"/>
        <v>113000</v>
      </c>
      <c r="E26" s="19">
        <v>1</v>
      </c>
      <c r="F26" s="68">
        <f t="shared" si="4"/>
        <v>84600</v>
      </c>
      <c r="H26" s="95" t="s">
        <v>6</v>
      </c>
      <c r="I26" s="96"/>
      <c r="K26" s="27">
        <v>0.4</v>
      </c>
      <c r="L26" s="42" t="s">
        <v>50</v>
      </c>
      <c r="R26" s="71">
        <v>113000</v>
      </c>
      <c r="S26" s="68">
        <v>72000</v>
      </c>
    </row>
    <row r="27" spans="2:19" ht="18.75" customHeight="1" thickBot="1">
      <c r="B27" s="15">
        <v>1.1</v>
      </c>
      <c r="C27" s="2">
        <f t="shared" si="1"/>
        <v>106000</v>
      </c>
      <c r="E27" s="19">
        <v>1.1</v>
      </c>
      <c r="F27" s="68">
        <f t="shared" si="4"/>
        <v>84600</v>
      </c>
      <c r="H27" s="97"/>
      <c r="I27" s="98"/>
      <c r="K27" s="27">
        <v>0.5</v>
      </c>
      <c r="L27" s="42" t="s">
        <v>50</v>
      </c>
      <c r="R27" s="71">
        <v>106000</v>
      </c>
      <c r="S27" s="68">
        <v>72000</v>
      </c>
    </row>
    <row r="28" spans="2:21" ht="15.75" thickBot="1">
      <c r="B28" s="15">
        <v>1.2</v>
      </c>
      <c r="C28" s="2">
        <f t="shared" si="1"/>
        <v>103000</v>
      </c>
      <c r="E28" s="19">
        <v>1.2</v>
      </c>
      <c r="F28" s="68">
        <f t="shared" si="4"/>
        <v>78600</v>
      </c>
      <c r="H28" s="93" t="s">
        <v>7</v>
      </c>
      <c r="I28" s="94"/>
      <c r="K28" s="27">
        <v>0.6</v>
      </c>
      <c r="L28" s="42" t="s">
        <v>50</v>
      </c>
      <c r="R28" s="71">
        <v>103000</v>
      </c>
      <c r="S28" s="68">
        <v>66000</v>
      </c>
      <c r="U28" t="s">
        <v>63</v>
      </c>
    </row>
    <row r="29" spans="2:19" ht="14.25" customHeight="1" thickBot="1">
      <c r="B29" s="15">
        <v>1.3</v>
      </c>
      <c r="C29" s="2">
        <f t="shared" si="1"/>
        <v>101000</v>
      </c>
      <c r="E29" s="19">
        <v>1.3</v>
      </c>
      <c r="F29" s="68">
        <f t="shared" si="4"/>
        <v>78600</v>
      </c>
      <c r="H29" s="11" t="s">
        <v>0</v>
      </c>
      <c r="I29" s="1" t="s">
        <v>34</v>
      </c>
      <c r="K29" s="27">
        <v>0.7</v>
      </c>
      <c r="L29" s="42" t="s">
        <v>50</v>
      </c>
      <c r="R29" s="71">
        <v>101000</v>
      </c>
      <c r="S29" s="68">
        <v>66000</v>
      </c>
    </row>
    <row r="30" spans="2:21" ht="14.25" customHeight="1" thickBot="1">
      <c r="B30" s="15">
        <v>1.4</v>
      </c>
      <c r="C30" s="2">
        <f t="shared" si="1"/>
        <v>100000</v>
      </c>
      <c r="E30" s="20">
        <v>1.4</v>
      </c>
      <c r="F30" s="68">
        <f t="shared" si="4"/>
        <v>74600</v>
      </c>
      <c r="H30" s="43">
        <v>1</v>
      </c>
      <c r="I30" s="44">
        <v>240000</v>
      </c>
      <c r="K30" s="27">
        <v>0.8</v>
      </c>
      <c r="L30" s="8">
        <f>U30*1.06452+3000</f>
        <v>116072.24987999999</v>
      </c>
      <c r="R30" s="71">
        <v>100000</v>
      </c>
      <c r="S30" s="68">
        <v>62000</v>
      </c>
      <c r="U30" s="8">
        <v>106219</v>
      </c>
    </row>
    <row r="31" spans="2:21" ht="15.75" customHeight="1" thickBot="1">
      <c r="B31" s="16">
        <v>1.5</v>
      </c>
      <c r="C31" s="2">
        <f t="shared" si="1"/>
        <v>99000</v>
      </c>
      <c r="E31" s="19">
        <v>1.5</v>
      </c>
      <c r="F31" s="68">
        <f t="shared" si="4"/>
        <v>74600</v>
      </c>
      <c r="H31" s="25">
        <v>1.5</v>
      </c>
      <c r="I31" s="7">
        <v>190000</v>
      </c>
      <c r="K31" s="27">
        <v>0.9</v>
      </c>
      <c r="L31" s="8">
        <f aca="true" t="shared" si="5" ref="L31:L54">U31*1.06452+3000</f>
        <v>110847.58571999999</v>
      </c>
      <c r="R31" s="71">
        <v>99000</v>
      </c>
      <c r="S31" s="68">
        <v>62000</v>
      </c>
      <c r="U31" s="8">
        <v>101311</v>
      </c>
    </row>
    <row r="32" spans="2:21" ht="14.25" customHeight="1" thickBot="1">
      <c r="B32" s="16">
        <v>1.6</v>
      </c>
      <c r="C32" s="2">
        <f t="shared" si="1"/>
        <v>98000</v>
      </c>
      <c r="E32" s="19">
        <v>1.6</v>
      </c>
      <c r="F32" s="68">
        <f t="shared" si="4"/>
        <v>74600</v>
      </c>
      <c r="H32" s="43">
        <v>2</v>
      </c>
      <c r="I32" s="44">
        <v>120000</v>
      </c>
      <c r="K32" s="27">
        <v>1</v>
      </c>
      <c r="L32" s="8">
        <f t="shared" si="5"/>
        <v>95730.3372</v>
      </c>
      <c r="R32" s="71">
        <v>98000</v>
      </c>
      <c r="S32" s="68">
        <v>62000</v>
      </c>
      <c r="U32" s="8">
        <v>87110</v>
      </c>
    </row>
    <row r="33" spans="2:21" ht="15.75" thickBot="1">
      <c r="B33" s="16">
        <v>1.7</v>
      </c>
      <c r="C33" s="2">
        <f t="shared" si="1"/>
        <v>97000</v>
      </c>
      <c r="E33" s="19">
        <v>1.7</v>
      </c>
      <c r="F33" s="68">
        <f t="shared" si="4"/>
        <v>74600</v>
      </c>
      <c r="H33" s="25">
        <v>2.5</v>
      </c>
      <c r="I33" s="7">
        <v>110000</v>
      </c>
      <c r="K33" s="28" t="s">
        <v>10</v>
      </c>
      <c r="L33" s="8">
        <f t="shared" si="5"/>
        <v>90450.318</v>
      </c>
      <c r="R33" s="71">
        <v>97000</v>
      </c>
      <c r="S33" s="68">
        <v>62000</v>
      </c>
      <c r="U33" s="8">
        <v>82150</v>
      </c>
    </row>
    <row r="34" spans="2:21" ht="15.75" thickBot="1">
      <c r="B34" s="15">
        <v>1.8</v>
      </c>
      <c r="C34" s="2">
        <f t="shared" si="1"/>
        <v>97000</v>
      </c>
      <c r="E34" s="20">
        <v>1.8</v>
      </c>
      <c r="F34" s="68">
        <f t="shared" si="4"/>
        <v>71500</v>
      </c>
      <c r="H34" s="25">
        <v>3</v>
      </c>
      <c r="I34" s="7">
        <v>105000</v>
      </c>
      <c r="K34" s="28" t="s">
        <v>11</v>
      </c>
      <c r="L34" s="8">
        <f t="shared" si="5"/>
        <v>87645.3078</v>
      </c>
      <c r="R34" s="71">
        <v>97000</v>
      </c>
      <c r="S34" s="68">
        <v>58900</v>
      </c>
      <c r="U34" s="8">
        <v>79515</v>
      </c>
    </row>
    <row r="35" spans="2:21" ht="15.75" thickBot="1">
      <c r="B35" s="15">
        <v>1.9</v>
      </c>
      <c r="C35" s="2">
        <f t="shared" si="1"/>
        <v>97000</v>
      </c>
      <c r="E35" s="19">
        <v>1.9</v>
      </c>
      <c r="F35" s="68">
        <f t="shared" si="4"/>
        <v>71500</v>
      </c>
      <c r="H35" s="25">
        <v>3.5</v>
      </c>
      <c r="I35" s="7">
        <v>99000</v>
      </c>
      <c r="K35" s="28" t="s">
        <v>12</v>
      </c>
      <c r="L35" s="8">
        <f t="shared" si="5"/>
        <v>86325.303</v>
      </c>
      <c r="R35" s="71">
        <v>97000</v>
      </c>
      <c r="S35" s="68">
        <v>58900</v>
      </c>
      <c r="U35" s="8">
        <v>78275</v>
      </c>
    </row>
    <row r="36" spans="2:21" ht="15.75" thickBot="1">
      <c r="B36" s="15">
        <v>2</v>
      </c>
      <c r="C36" s="2">
        <f t="shared" si="1"/>
        <v>95000</v>
      </c>
      <c r="E36" s="19">
        <v>2</v>
      </c>
      <c r="F36" s="68">
        <f t="shared" si="4"/>
        <v>70500</v>
      </c>
      <c r="H36" s="25">
        <v>4</v>
      </c>
      <c r="I36" s="7">
        <v>99000</v>
      </c>
      <c r="K36" s="28" t="s">
        <v>13</v>
      </c>
      <c r="L36" s="8">
        <f t="shared" si="5"/>
        <v>85170.29879999999</v>
      </c>
      <c r="R36" s="71">
        <v>95000</v>
      </c>
      <c r="S36" s="68">
        <v>57900</v>
      </c>
      <c r="U36" s="8">
        <v>77190</v>
      </c>
    </row>
    <row r="37" spans="2:21" ht="15.75" thickBot="1">
      <c r="B37" s="15">
        <v>2.1</v>
      </c>
      <c r="C37" s="2">
        <f t="shared" si="1"/>
        <v>93000</v>
      </c>
      <c r="E37" s="19">
        <v>2.1</v>
      </c>
      <c r="F37" s="68">
        <f t="shared" si="4"/>
        <v>70500</v>
      </c>
      <c r="H37" s="25">
        <v>5</v>
      </c>
      <c r="I37" s="7">
        <v>99000</v>
      </c>
      <c r="K37" s="28" t="s">
        <v>14</v>
      </c>
      <c r="L37" s="8">
        <f t="shared" si="5"/>
        <v>82365.2886</v>
      </c>
      <c r="R37" s="71">
        <v>93000</v>
      </c>
      <c r="S37" s="68">
        <v>57900</v>
      </c>
      <c r="U37" s="8">
        <v>74555</v>
      </c>
    </row>
    <row r="38" spans="2:21" ht="15.75" thickBot="1">
      <c r="B38" s="15">
        <v>2.2</v>
      </c>
      <c r="C38" s="2">
        <f t="shared" si="1"/>
        <v>92000</v>
      </c>
      <c r="E38" s="20">
        <v>2.2</v>
      </c>
      <c r="F38" s="68">
        <f t="shared" si="4"/>
        <v>70500</v>
      </c>
      <c r="H38" s="25">
        <v>6</v>
      </c>
      <c r="I38" s="7">
        <v>99000</v>
      </c>
      <c r="K38" s="28" t="s">
        <v>15</v>
      </c>
      <c r="L38" s="8">
        <f t="shared" si="5"/>
        <v>81375.28499999999</v>
      </c>
      <c r="R38" s="71">
        <v>92000</v>
      </c>
      <c r="S38" s="68">
        <v>57900</v>
      </c>
      <c r="U38" s="8">
        <v>73625</v>
      </c>
    </row>
    <row r="39" spans="2:21" ht="15.75" thickBot="1">
      <c r="B39" s="15">
        <v>2.3</v>
      </c>
      <c r="C39" s="2">
        <f t="shared" si="1"/>
        <v>88000</v>
      </c>
      <c r="E39" s="19">
        <v>2.3</v>
      </c>
      <c r="F39" s="68">
        <f t="shared" si="4"/>
        <v>70500</v>
      </c>
      <c r="H39" s="25">
        <v>7</v>
      </c>
      <c r="I39" s="7">
        <v>99000</v>
      </c>
      <c r="K39" s="28" t="s">
        <v>16</v>
      </c>
      <c r="L39" s="8">
        <f t="shared" si="5"/>
        <v>80550.28199999999</v>
      </c>
      <c r="R39" s="71">
        <v>88000</v>
      </c>
      <c r="S39" s="68">
        <v>57900</v>
      </c>
      <c r="U39" s="8">
        <v>72850</v>
      </c>
    </row>
    <row r="40" spans="2:21" ht="15.75" thickBot="1">
      <c r="B40" s="15">
        <v>2.5</v>
      </c>
      <c r="C40" s="2">
        <f t="shared" si="1"/>
        <v>86000</v>
      </c>
      <c r="E40" s="19">
        <v>2.5</v>
      </c>
      <c r="F40" s="68">
        <f>S40+5600+7000</f>
        <v>70500</v>
      </c>
      <c r="H40" s="25">
        <v>8</v>
      </c>
      <c r="I40" s="7">
        <v>99000</v>
      </c>
      <c r="K40" s="28" t="s">
        <v>17</v>
      </c>
      <c r="L40" s="8">
        <f t="shared" si="5"/>
        <v>80550.28199999999</v>
      </c>
      <c r="R40" s="71">
        <v>86000</v>
      </c>
      <c r="S40" s="68">
        <v>57900</v>
      </c>
      <c r="U40" s="8">
        <v>72850</v>
      </c>
    </row>
    <row r="41" spans="2:21" ht="15.75" thickBot="1">
      <c r="B41" s="15">
        <v>2.8</v>
      </c>
      <c r="C41" s="2">
        <f t="shared" si="1"/>
        <v>85000</v>
      </c>
      <c r="E41" s="18">
        <v>2.8</v>
      </c>
      <c r="F41" s="68">
        <f aca="true" t="shared" si="6" ref="F10:F48">S41+5600+6000</f>
        <v>68500</v>
      </c>
      <c r="H41" s="25">
        <v>9</v>
      </c>
      <c r="I41" s="7">
        <v>99000</v>
      </c>
      <c r="K41" s="28" t="s">
        <v>18</v>
      </c>
      <c r="L41" s="8">
        <f t="shared" si="5"/>
        <v>80550.28199999999</v>
      </c>
      <c r="R41" s="71">
        <v>85000</v>
      </c>
      <c r="S41" s="68">
        <v>56900</v>
      </c>
      <c r="U41" s="8">
        <v>72850</v>
      </c>
    </row>
    <row r="42" spans="2:21" ht="15.75" thickBot="1">
      <c r="B42" s="15">
        <v>3</v>
      </c>
      <c r="C42" s="2">
        <f t="shared" si="1"/>
        <v>84000</v>
      </c>
      <c r="E42" s="18">
        <v>3</v>
      </c>
      <c r="F42" s="68">
        <f t="shared" si="6"/>
        <v>68500</v>
      </c>
      <c r="H42" s="26">
        <v>10</v>
      </c>
      <c r="I42" s="7">
        <v>99000</v>
      </c>
      <c r="K42" s="28" t="s">
        <v>19</v>
      </c>
      <c r="L42" s="8">
        <f t="shared" si="5"/>
        <v>77580.27119999999</v>
      </c>
      <c r="R42" s="71">
        <v>84000</v>
      </c>
      <c r="S42" s="68">
        <v>56900</v>
      </c>
      <c r="U42" s="8">
        <v>70060</v>
      </c>
    </row>
    <row r="43" spans="2:21" ht="15.75" thickBot="1">
      <c r="B43" s="15">
        <v>3.2</v>
      </c>
      <c r="C43" s="2">
        <f t="shared" si="1"/>
        <v>83000</v>
      </c>
      <c r="E43" s="18">
        <v>3.2</v>
      </c>
      <c r="F43" s="68">
        <f t="shared" si="6"/>
        <v>68500</v>
      </c>
      <c r="H43" s="25">
        <v>11</v>
      </c>
      <c r="I43" s="7">
        <v>115000</v>
      </c>
      <c r="K43" s="28" t="s">
        <v>20</v>
      </c>
      <c r="L43" s="8">
        <f t="shared" si="5"/>
        <v>77580.27119999999</v>
      </c>
      <c r="R43" s="71">
        <v>83000</v>
      </c>
      <c r="S43" s="68">
        <v>56900</v>
      </c>
      <c r="U43" s="8">
        <v>70060</v>
      </c>
    </row>
    <row r="44" spans="2:21" ht="15.75" thickBot="1">
      <c r="B44" s="15">
        <v>3.5</v>
      </c>
      <c r="C44" s="2">
        <f t="shared" si="1"/>
        <v>83000</v>
      </c>
      <c r="E44" s="18">
        <v>3.5</v>
      </c>
      <c r="F44" s="68">
        <f t="shared" si="6"/>
        <v>68500</v>
      </c>
      <c r="H44" s="26">
        <v>12</v>
      </c>
      <c r="I44" s="7">
        <v>115000</v>
      </c>
      <c r="K44" s="28" t="s">
        <v>21</v>
      </c>
      <c r="L44" s="8">
        <f t="shared" si="5"/>
        <v>77580.27119999999</v>
      </c>
      <c r="R44" s="71">
        <v>83000</v>
      </c>
      <c r="S44" s="68">
        <v>56900</v>
      </c>
      <c r="U44" s="8">
        <v>70060</v>
      </c>
    </row>
    <row r="45" spans="2:21" ht="15.75" thickBot="1">
      <c r="B45" s="17">
        <v>4</v>
      </c>
      <c r="C45" s="2">
        <f t="shared" si="1"/>
        <v>82000</v>
      </c>
      <c r="E45" s="18">
        <v>4</v>
      </c>
      <c r="F45" s="68">
        <f t="shared" si="6"/>
        <v>68500</v>
      </c>
      <c r="K45" s="28" t="s">
        <v>22</v>
      </c>
      <c r="L45" s="8">
        <f t="shared" si="5"/>
        <v>76425.26699999999</v>
      </c>
      <c r="R45" s="71">
        <v>82000</v>
      </c>
      <c r="S45" s="68">
        <v>56900</v>
      </c>
      <c r="U45" s="8">
        <v>68975</v>
      </c>
    </row>
    <row r="46" spans="2:21" ht="16.5" thickBot="1">
      <c r="B46" s="15">
        <v>5</v>
      </c>
      <c r="C46" s="2">
        <f t="shared" si="1"/>
        <v>82000</v>
      </c>
      <c r="E46" s="18">
        <v>5</v>
      </c>
      <c r="F46" s="68">
        <f t="shared" si="6"/>
        <v>68500</v>
      </c>
      <c r="H46" s="50" t="s">
        <v>47</v>
      </c>
      <c r="I46" s="36"/>
      <c r="K46" s="28" t="s">
        <v>23</v>
      </c>
      <c r="L46" s="8">
        <f t="shared" si="5"/>
        <v>76425.26699999999</v>
      </c>
      <c r="R46" s="71">
        <v>82000</v>
      </c>
      <c r="S46" s="68">
        <v>56900</v>
      </c>
      <c r="U46" s="8">
        <v>68975</v>
      </c>
    </row>
    <row r="47" spans="2:21" ht="16.5" thickBot="1">
      <c r="B47" s="17">
        <v>6</v>
      </c>
      <c r="C47" s="2">
        <f t="shared" si="1"/>
        <v>82000</v>
      </c>
      <c r="E47" s="18">
        <v>6</v>
      </c>
      <c r="F47" s="68">
        <f t="shared" si="6"/>
        <v>68500</v>
      </c>
      <c r="H47" s="58" t="s">
        <v>48</v>
      </c>
      <c r="I47" s="59"/>
      <c r="K47" s="28" t="s">
        <v>24</v>
      </c>
      <c r="L47" s="8">
        <f t="shared" si="5"/>
        <v>72465.25259999999</v>
      </c>
      <c r="R47" s="71">
        <v>82000</v>
      </c>
      <c r="S47" s="68">
        <v>56900</v>
      </c>
      <c r="U47" s="8">
        <v>65255</v>
      </c>
    </row>
    <row r="48" spans="5:21" ht="15" customHeight="1" thickBot="1">
      <c r="E48" s="18">
        <v>7</v>
      </c>
      <c r="F48" s="68">
        <f t="shared" si="6"/>
        <v>68500</v>
      </c>
      <c r="H48" s="54" t="s">
        <v>40</v>
      </c>
      <c r="I48" s="55" t="s">
        <v>41</v>
      </c>
      <c r="K48" s="28" t="s">
        <v>25</v>
      </c>
      <c r="L48" s="8">
        <f t="shared" si="5"/>
        <v>69990.2436</v>
      </c>
      <c r="R48" s="71">
        <v>82000</v>
      </c>
      <c r="S48" s="68">
        <v>56900</v>
      </c>
      <c r="U48" s="8">
        <v>62930</v>
      </c>
    </row>
    <row r="49" spans="5:21" ht="15.75" thickBot="1">
      <c r="E49" s="21">
        <v>8</v>
      </c>
      <c r="F49" s="68">
        <f>S49+5600+6000</f>
        <v>68500</v>
      </c>
      <c r="H49" s="52" t="s">
        <v>39</v>
      </c>
      <c r="I49" s="53">
        <v>62500</v>
      </c>
      <c r="K49" s="28" t="s">
        <v>26</v>
      </c>
      <c r="L49" s="8">
        <f t="shared" si="5"/>
        <v>69660.24239999999</v>
      </c>
      <c r="R49" s="71">
        <v>82000</v>
      </c>
      <c r="S49" s="68">
        <v>56900</v>
      </c>
      <c r="U49" s="8">
        <v>62620</v>
      </c>
    </row>
    <row r="50" spans="11:21" ht="15.75" thickBot="1">
      <c r="K50" s="28" t="s">
        <v>27</v>
      </c>
      <c r="L50" s="8">
        <f t="shared" si="5"/>
        <v>69495.24179999999</v>
      </c>
      <c r="R50" s="71">
        <v>82000</v>
      </c>
      <c r="U50" s="8">
        <v>62465</v>
      </c>
    </row>
    <row r="51" spans="8:21" ht="15">
      <c r="H51" s="64" t="s">
        <v>57</v>
      </c>
      <c r="I51" s="65"/>
      <c r="K51" s="28" t="s">
        <v>28</v>
      </c>
      <c r="L51" s="8">
        <f t="shared" si="5"/>
        <v>69165.24059999999</v>
      </c>
      <c r="U51" s="8">
        <v>62155</v>
      </c>
    </row>
    <row r="52" spans="8:21" ht="15.75" thickBot="1">
      <c r="H52" s="66" t="s">
        <v>64</v>
      </c>
      <c r="I52" s="67"/>
      <c r="K52" s="28" t="s">
        <v>29</v>
      </c>
      <c r="L52" s="8">
        <f t="shared" si="5"/>
        <v>69165.24059999999</v>
      </c>
      <c r="U52" s="8">
        <v>62155</v>
      </c>
    </row>
    <row r="53" spans="2:21" ht="19.5" customHeight="1" thickBot="1">
      <c r="B53" s="60" t="s">
        <v>51</v>
      </c>
      <c r="C53" s="61"/>
      <c r="E53" s="84" t="s">
        <v>65</v>
      </c>
      <c r="F53" s="85"/>
      <c r="H53" s="52" t="s">
        <v>58</v>
      </c>
      <c r="I53" s="52">
        <v>65000</v>
      </c>
      <c r="K53" s="28" t="s">
        <v>30</v>
      </c>
      <c r="L53" s="8">
        <f t="shared" si="5"/>
        <v>69165.24059999999</v>
      </c>
      <c r="U53" s="8">
        <v>62155</v>
      </c>
    </row>
    <row r="54" spans="2:21" ht="19.5" customHeight="1" thickBot="1">
      <c r="B54" s="62" t="s">
        <v>36</v>
      </c>
      <c r="C54" s="63"/>
      <c r="E54" s="86"/>
      <c r="F54" s="87"/>
      <c r="H54" s="52" t="s">
        <v>59</v>
      </c>
      <c r="I54" s="52">
        <v>64000</v>
      </c>
      <c r="K54" s="29" t="s">
        <v>31</v>
      </c>
      <c r="L54" s="8">
        <f t="shared" si="5"/>
        <v>68670.23879999999</v>
      </c>
      <c r="U54" s="9">
        <v>61690</v>
      </c>
    </row>
    <row r="55" spans="2:11" ht="19.5" customHeight="1">
      <c r="B55" s="37" t="s">
        <v>52</v>
      </c>
      <c r="C55" s="38"/>
      <c r="E55" s="86"/>
      <c r="F55" s="87"/>
      <c r="K55" s="30"/>
    </row>
    <row r="56" spans="2:11" ht="19.5" customHeight="1" thickBot="1">
      <c r="B56" s="37" t="s">
        <v>35</v>
      </c>
      <c r="C56" s="38"/>
      <c r="E56" s="88"/>
      <c r="F56" s="89"/>
      <c r="K56" s="30"/>
    </row>
    <row r="57" spans="2:3" ht="19.5" customHeight="1" thickBot="1">
      <c r="B57" s="39" t="s">
        <v>55</v>
      </c>
      <c r="C57" s="40"/>
    </row>
    <row r="59" ht="18.75">
      <c r="B59" s="34" t="s">
        <v>43</v>
      </c>
    </row>
    <row r="60" spans="2:11" ht="18">
      <c r="B60" s="35" t="s">
        <v>37</v>
      </c>
      <c r="K60" s="30"/>
    </row>
    <row r="61" spans="2:11" ht="18">
      <c r="B61" s="35" t="s">
        <v>49</v>
      </c>
      <c r="K61" s="30"/>
    </row>
    <row r="62" spans="2:12" ht="21">
      <c r="B62" s="34" t="s">
        <v>53</v>
      </c>
      <c r="J62" s="48"/>
      <c r="K62" s="47"/>
      <c r="L62" s="49"/>
    </row>
    <row r="63" spans="2:12" ht="21">
      <c r="B63" s="34" t="s">
        <v>54</v>
      </c>
      <c r="J63" s="48"/>
      <c r="K63" s="47"/>
      <c r="L63" s="49"/>
    </row>
    <row r="64" spans="2:12" ht="21">
      <c r="B64" s="34"/>
      <c r="J64" s="48"/>
      <c r="K64" s="47"/>
      <c r="L64" s="49"/>
    </row>
    <row r="65" spans="1:12" ht="18.75">
      <c r="A65" s="56"/>
      <c r="B65" s="34" t="s">
        <v>46</v>
      </c>
      <c r="H65" s="57" t="s">
        <v>45</v>
      </c>
      <c r="L65" s="49"/>
    </row>
    <row r="66" ht="21">
      <c r="B66" s="47" t="s">
        <v>56</v>
      </c>
    </row>
    <row r="67" ht="18.75">
      <c r="B67" s="51" t="s">
        <v>38</v>
      </c>
    </row>
  </sheetData>
  <sheetProtection/>
  <mergeCells count="16">
    <mergeCell ref="E53:F56"/>
    <mergeCell ref="A2:L2"/>
    <mergeCell ref="G4:L4"/>
    <mergeCell ref="A4:F4"/>
    <mergeCell ref="H8:I8"/>
    <mergeCell ref="H28:I28"/>
    <mergeCell ref="H26:I27"/>
    <mergeCell ref="K21:L22"/>
    <mergeCell ref="K23:L23"/>
    <mergeCell ref="M4:R4"/>
    <mergeCell ref="B8:C8"/>
    <mergeCell ref="E8:F8"/>
    <mergeCell ref="B7:F7"/>
    <mergeCell ref="K7:L7"/>
    <mergeCell ref="H7:I7"/>
    <mergeCell ref="K8:L8"/>
  </mergeCells>
  <hyperlinks>
    <hyperlink ref="B67" r:id="rId1" display="info@almatpg.ru"/>
    <hyperlink ref="H65" r:id="rId2" display="WWW.ALMATPG.RU"/>
  </hyperlinks>
  <printOptions/>
  <pageMargins left="0.51" right="0.55" top="0.75" bottom="0.45" header="0.3" footer="0.3"/>
  <pageSetup fitToHeight="0" fitToWidth="0" horizontalDpi="600" verticalDpi="600" orientation="portrait" paperSize="9" scale="6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Княгинин</dc:creator>
  <cp:keywords/>
  <dc:description/>
  <cp:lastModifiedBy>Заряник</cp:lastModifiedBy>
  <cp:lastPrinted>2018-12-12T11:22:21Z</cp:lastPrinted>
  <dcterms:created xsi:type="dcterms:W3CDTF">2013-09-04T11:24:13Z</dcterms:created>
  <dcterms:modified xsi:type="dcterms:W3CDTF">2018-12-12T11:41:29Z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